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院务公开资料\"/>
    </mc:Choice>
  </mc:AlternateContent>
  <bookViews>
    <workbookView xWindow="0" yWindow="0" windowWidth="21720" windowHeight="13050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Sheet1!$A$1:$D$62</definedName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B45" i="1" l="1"/>
  <c r="C45" i="1"/>
  <c r="C22" i="1"/>
  <c r="B22" i="1"/>
  <c r="B14" i="1"/>
  <c r="B5" i="1" l="1"/>
  <c r="C14" i="1"/>
  <c r="C5" i="1"/>
</calcChain>
</file>

<file path=xl/sharedStrings.xml><?xml version="1.0" encoding="utf-8"?>
<sst xmlns="http://schemas.openxmlformats.org/spreadsheetml/2006/main" count="92" uniqueCount="92">
  <si>
    <t>项目</t>
  </si>
  <si>
    <t>2016年</t>
  </si>
  <si>
    <t>2017年</t>
  </si>
  <si>
    <t>计算公式</t>
  </si>
  <si>
    <t>收支情况</t>
  </si>
  <si>
    <t>（一）收入总计</t>
  </si>
  <si>
    <t>1.财政补助收入</t>
  </si>
  <si>
    <t>2.科教补助收入</t>
  </si>
  <si>
    <t>3.医疗收入</t>
  </si>
  <si>
    <t xml:space="preserve">     其中：药品收入</t>
  </si>
  <si>
    <t xml:space="preserve">           卫生材料收入</t>
  </si>
  <si>
    <t xml:space="preserve">           检查收入</t>
  </si>
  <si>
    <t xml:space="preserve">           化验收入</t>
  </si>
  <si>
    <t>4.其他收入</t>
  </si>
  <si>
    <t>（二）支出总计</t>
  </si>
  <si>
    <t>1.医疗业务成本</t>
  </si>
  <si>
    <t xml:space="preserve">      其中：药品费</t>
  </si>
  <si>
    <t xml:space="preserve">            卫生材料费</t>
  </si>
  <si>
    <t>2.财政项目补助支出</t>
  </si>
  <si>
    <t>3.科教项目支出</t>
  </si>
  <si>
    <t>4.管理费用</t>
  </si>
  <si>
    <t>5.其他支出</t>
  </si>
  <si>
    <t>（三）当年收支结余</t>
  </si>
  <si>
    <t xml:space="preserve">          其中：医疗收入结余</t>
  </si>
  <si>
    <t>次均费用</t>
  </si>
  <si>
    <t>1.门诊患者次均医药费用（元）</t>
  </si>
  <si>
    <t>2.住院患者次均医药费用（元）</t>
  </si>
  <si>
    <t>主要财务分析指标</t>
  </si>
  <si>
    <t>预算执行率(% )</t>
  </si>
  <si>
    <t>实际收入累计完成额/本年预算收入总额x 100%</t>
  </si>
  <si>
    <t xml:space="preserve">  预算支出执行率</t>
  </si>
  <si>
    <t>实际支出累计完成额/本年预算支出总额x 100%</t>
  </si>
  <si>
    <t xml:space="preserve">  财政专项拨款执行率</t>
  </si>
  <si>
    <t>截止当月末财政项目补助实际支出/截止当月末财政项目支出补助收入x 100%</t>
  </si>
  <si>
    <t xml:space="preserve">人员支出预算偏离率 </t>
  </si>
  <si>
    <t>(人员支出实际数-人员支出预算数) /人员支出预算数x 100%</t>
  </si>
  <si>
    <t>资产负债率</t>
  </si>
  <si>
    <t>负债总额/资产总额x 100%</t>
  </si>
  <si>
    <t>医疗收入增长率(% )</t>
  </si>
  <si>
    <t>(截止当月末医疗收入总额-上年同期医疗收入总额)/上年同期医疗收入总额x 100%</t>
  </si>
  <si>
    <t>药品收入占比(% )</t>
  </si>
  <si>
    <t>药品收入/医疗收入x 100%</t>
  </si>
  <si>
    <t xml:space="preserve">检查收入占比(% ) </t>
  </si>
  <si>
    <t>检查收入/医疗收入x 100%</t>
  </si>
  <si>
    <t xml:space="preserve">化验收入占比(% ) </t>
  </si>
  <si>
    <t>化验收入/医疗收入x 100%</t>
  </si>
  <si>
    <t>医疗服务收入(不含药品、材料、检查、化验收入)占比( % )</t>
  </si>
  <si>
    <t>(医疗收入-药品收入-卫生材料收入-检查收入-化验收入) /医疗收入100 %</t>
  </si>
  <si>
    <t>流动资产周转率( % )</t>
  </si>
  <si>
    <t>(截止当月累计医疗收入+截止当月累计其他收入) /平均流动资产余额x 100%</t>
  </si>
  <si>
    <t>单位国有资产提供的服务量</t>
  </si>
  <si>
    <t>(截止当月累计门急诊人次+截止当月累计出院人次)/平均国有资产余额</t>
  </si>
  <si>
    <t xml:space="preserve">医疗收入成本率( % ) </t>
  </si>
  <si>
    <t>医疗业务成本/医疗收入x 100%</t>
  </si>
  <si>
    <t>每门诊人次成本及门诊收入成本率</t>
  </si>
  <si>
    <t xml:space="preserve">  每门急诊人次收入</t>
  </si>
  <si>
    <t>门诊收入/门急诊人次</t>
  </si>
  <si>
    <t xml:space="preserve">  每门急诊人次支出</t>
  </si>
  <si>
    <t>门诊支出/门急诊人次</t>
  </si>
  <si>
    <t xml:space="preserve">  门急诊收入成本率</t>
  </si>
  <si>
    <t>每门急诊人次支出/每门急诊人次收入x 100%</t>
  </si>
  <si>
    <t>每住院人次成本及住院收入成本率</t>
  </si>
  <si>
    <t xml:space="preserve">  每住院人次收入</t>
  </si>
  <si>
    <t>住院收入/ 出院人次</t>
  </si>
  <si>
    <t xml:space="preserve">  每住院人次支出</t>
  </si>
  <si>
    <t>住院支出/ 出院人次</t>
  </si>
  <si>
    <t xml:space="preserve">  住院收入成本率</t>
  </si>
  <si>
    <t>每住院人次支出/每住院人次收入×100%</t>
  </si>
  <si>
    <t>百元医疗收入( 不含药品收入)消耗的卫生材料(元)</t>
  </si>
  <si>
    <t>卫生材料费/ (医疗收入-药品收入) x 100</t>
  </si>
  <si>
    <t>管理费用率( % )</t>
  </si>
  <si>
    <t>管理费用/ (医疗业务成本+管理费用+其他支出) x100%</t>
  </si>
  <si>
    <t>人员经费支出比率(% )</t>
  </si>
  <si>
    <t>人员经费支出比率=人员经费/ (医疗业务成本+管理费用+其他支出) x 100%</t>
  </si>
  <si>
    <t>病床使用率(% )</t>
  </si>
  <si>
    <t>截止当月末累计实际占用总床日数/截止当月末累计实际开放总床日数x 100%</t>
  </si>
  <si>
    <t>出院病人平均住院日</t>
  </si>
  <si>
    <t>截止当月未累计出院病人占用总床日数/截止当月末累计出院病人数</t>
  </si>
  <si>
    <t>每医生门急诊人次</t>
  </si>
  <si>
    <t>截止当月末累计门急诊人次/平均在职医生总数</t>
  </si>
  <si>
    <t>每医生出院人次</t>
  </si>
  <si>
    <t>截止当月未累计出院人次/平均在职医生总数</t>
  </si>
  <si>
    <t>每医生手术人次</t>
  </si>
  <si>
    <t>截止当月末累计手术人次/平均在职医生总数</t>
  </si>
  <si>
    <t>主要病种例均费用(元)</t>
  </si>
  <si>
    <t>四川省公立医院经济运行及财务管理信息通报表</t>
    <phoneticPr fontId="3" type="noConversion"/>
  </si>
  <si>
    <t>单位：简阳市人民医院</t>
    <phoneticPr fontId="3" type="noConversion"/>
  </si>
  <si>
    <t xml:space="preserve">  预算收入执行率</t>
    <phoneticPr fontId="3" type="noConversion"/>
  </si>
  <si>
    <t>1.非胰岛素依赖型糖尿病</t>
    <phoneticPr fontId="3" type="noConversion"/>
  </si>
  <si>
    <t>2.支气管肺炎</t>
    <phoneticPr fontId="3" type="noConversion"/>
  </si>
  <si>
    <t>3.白内障</t>
    <phoneticPr fontId="3" type="noConversion"/>
  </si>
  <si>
    <t>每医生手术台次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</si>
</sst>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0" applyNumberFormat="1" applyBorder="1">
      <alignment vertical="center"/>
    </xf>
    <xf numFmtId="0" fontId="4" fillId="0" borderId="0" xfId="0" applyFont="1">
      <alignment vertical="center"/>
    </xf>
    <xf numFmtId="43" fontId="0" fillId="0" borderId="1" xfId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0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43" fontId="0" fillId="2" borderId="1" xfId="0" applyNumberFormat="1" applyFill="1" applyBorder="1">
      <alignment vertical="center"/>
    </xf>
    <xf numFmtId="43" fontId="0" fillId="2" borderId="1" xfId="1" applyFont="1" applyFill="1" applyBorder="1">
      <alignment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567;&#33778;/&#25253;&#34920;&#31867;/&#21307;&#38498;&#25253;&#34920;/2016&#24180;/2016.12&#26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567;&#33778;/&#25253;&#34920;&#31867;/&#21307;&#38498;&#25253;&#34920;/2017&#24180;/2017.12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财政补助收支情况表"/>
      <sheetName val="收入费用总表"/>
      <sheetName val="现金流量表"/>
      <sheetName val="医疗收入费用明细表"/>
      <sheetName val="资产负债表"/>
    </sheetNames>
    <sheetDataSet>
      <sheetData sheetId="0"/>
      <sheetData sheetId="1">
        <row r="14">
          <cell r="C14">
            <v>64125939.799999997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财政补助收支情况表"/>
      <sheetName val="收入费用总表"/>
      <sheetName val="现金流量表"/>
      <sheetName val="医疗收入费用明细表"/>
      <sheetName val="资产负债表"/>
      <sheetName val="Sheet1"/>
      <sheetName val="Sheet2"/>
    </sheetNames>
    <sheetDataSet>
      <sheetData sheetId="0"/>
      <sheetData sheetId="1">
        <row r="14">
          <cell r="C14">
            <v>8288777.0800000001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53" sqref="H53"/>
    </sheetView>
  </sheetViews>
  <sheetFormatPr defaultColWidth="9" defaultRowHeight="13.5" x14ac:dyDescent="0.15"/>
  <cols>
    <col min="1" max="1" width="39" customWidth="1"/>
    <col min="2" max="2" width="23.5" customWidth="1"/>
    <col min="3" max="3" width="23" customWidth="1"/>
    <col min="4" max="4" width="32.875" customWidth="1"/>
  </cols>
  <sheetData>
    <row r="1" spans="1:13" ht="35.25" customHeight="1" x14ac:dyDescent="0.15">
      <c r="A1" s="19" t="s">
        <v>85</v>
      </c>
      <c r="B1" s="19"/>
      <c r="C1" s="19"/>
      <c r="D1" s="19"/>
    </row>
    <row r="2" spans="1:13" ht="21.75" customHeight="1" x14ac:dyDescent="0.15">
      <c r="A2" s="8" t="s">
        <v>86</v>
      </c>
    </row>
    <row r="3" spans="1:13" ht="17.25" customHeight="1" x14ac:dyDescent="0.15">
      <c r="A3" s="1" t="s">
        <v>0</v>
      </c>
      <c r="B3" s="2" t="s">
        <v>1</v>
      </c>
      <c r="C3" s="2" t="s">
        <v>2</v>
      </c>
      <c r="D3" s="2" t="s">
        <v>3</v>
      </c>
    </row>
    <row r="4" spans="1:13" x14ac:dyDescent="0.15">
      <c r="A4" s="3" t="s">
        <v>4</v>
      </c>
      <c r="B4" s="4"/>
      <c r="C4" s="4"/>
      <c r="D4" s="4"/>
    </row>
    <row r="5" spans="1:13" s="15" customFormat="1" x14ac:dyDescent="0.15">
      <c r="A5" s="12" t="s">
        <v>5</v>
      </c>
      <c r="B5" s="14">
        <f>B6+B7+B8+B13</f>
        <v>938522933.34000003</v>
      </c>
      <c r="C5" s="14">
        <f>C6+C7+C8+C13</f>
        <v>957965243.18999994</v>
      </c>
      <c r="D5" s="12"/>
      <c r="E5"/>
      <c r="F5"/>
      <c r="G5"/>
      <c r="H5"/>
      <c r="I5"/>
      <c r="J5"/>
      <c r="K5"/>
      <c r="L5"/>
      <c r="M5"/>
    </row>
    <row r="6" spans="1:13" x14ac:dyDescent="0.15">
      <c r="A6" s="4" t="s">
        <v>6</v>
      </c>
      <c r="B6" s="9">
        <v>51834000</v>
      </c>
      <c r="C6" s="9">
        <v>58450778.799999997</v>
      </c>
      <c r="D6" s="4"/>
    </row>
    <row r="7" spans="1:13" x14ac:dyDescent="0.15">
      <c r="A7" s="4" t="s">
        <v>7</v>
      </c>
      <c r="B7" s="9">
        <v>23000</v>
      </c>
      <c r="C7" s="9">
        <v>25000</v>
      </c>
      <c r="D7" s="4"/>
    </row>
    <row r="8" spans="1:13" x14ac:dyDescent="0.15">
      <c r="A8" s="4" t="s">
        <v>8</v>
      </c>
      <c r="B8" s="9">
        <v>881372550.64999998</v>
      </c>
      <c r="C8" s="9">
        <v>891670070.28999996</v>
      </c>
      <c r="D8" s="4"/>
    </row>
    <row r="9" spans="1:13" x14ac:dyDescent="0.15">
      <c r="A9" s="4" t="s">
        <v>9</v>
      </c>
      <c r="B9" s="9">
        <v>248376533.80000001</v>
      </c>
      <c r="C9" s="9">
        <v>248025024.80000001</v>
      </c>
      <c r="D9" s="4"/>
    </row>
    <row r="10" spans="1:13" x14ac:dyDescent="0.15">
      <c r="A10" s="4" t="s">
        <v>10</v>
      </c>
      <c r="B10" s="9">
        <v>116940353.08</v>
      </c>
      <c r="C10" s="9">
        <v>113817990.76000001</v>
      </c>
      <c r="D10" s="4"/>
    </row>
    <row r="11" spans="1:13" x14ac:dyDescent="0.15">
      <c r="A11" s="4" t="s">
        <v>11</v>
      </c>
      <c r="B11" s="9">
        <v>148161767.30000001</v>
      </c>
      <c r="C11" s="9">
        <v>156926209.22999999</v>
      </c>
      <c r="D11" s="4"/>
    </row>
    <row r="12" spans="1:13" x14ac:dyDescent="0.15">
      <c r="A12" s="4" t="s">
        <v>12</v>
      </c>
      <c r="B12" s="9">
        <v>136571568.37</v>
      </c>
      <c r="C12" s="9">
        <v>141507257.35999998</v>
      </c>
      <c r="D12" s="4"/>
    </row>
    <row r="13" spans="1:13" x14ac:dyDescent="0.15">
      <c r="A13" s="4" t="s">
        <v>13</v>
      </c>
      <c r="B13" s="9">
        <v>5293382.6900000004</v>
      </c>
      <c r="C13" s="9">
        <v>7819394.0999999996</v>
      </c>
      <c r="D13" s="4"/>
    </row>
    <row r="14" spans="1:13" s="15" customFormat="1" x14ac:dyDescent="0.15">
      <c r="A14" s="12" t="s">
        <v>14</v>
      </c>
      <c r="B14" s="14">
        <f>B15+B18+B19+B20+B21</f>
        <v>873906535.44999993</v>
      </c>
      <c r="C14" s="14">
        <f>C15+C18+C19+C20+C21</f>
        <v>954635250.86000013</v>
      </c>
      <c r="D14" s="12"/>
      <c r="E14"/>
      <c r="F14"/>
      <c r="G14"/>
      <c r="H14"/>
      <c r="I14"/>
      <c r="J14"/>
      <c r="K14"/>
      <c r="L14"/>
    </row>
    <row r="15" spans="1:13" x14ac:dyDescent="0.15">
      <c r="A15" s="4" t="s">
        <v>15</v>
      </c>
      <c r="B15" s="9">
        <v>758730588.51999998</v>
      </c>
      <c r="C15" s="9">
        <v>819739292.24000001</v>
      </c>
      <c r="D15" s="4"/>
    </row>
    <row r="16" spans="1:13" x14ac:dyDescent="0.15">
      <c r="A16" s="4" t="s">
        <v>16</v>
      </c>
      <c r="B16" s="9">
        <v>249998306.78</v>
      </c>
      <c r="C16" s="9">
        <v>248038634.38999999</v>
      </c>
      <c r="D16" s="4"/>
    </row>
    <row r="17" spans="1:16" x14ac:dyDescent="0.15">
      <c r="A17" s="4" t="s">
        <v>17</v>
      </c>
      <c r="B17" s="9">
        <v>165502278.56999999</v>
      </c>
      <c r="C17" s="9">
        <v>176894810.25999999</v>
      </c>
      <c r="D17" s="4"/>
    </row>
    <row r="18" spans="1:16" x14ac:dyDescent="0.15">
      <c r="A18" s="4" t="s">
        <v>18</v>
      </c>
      <c r="B18" s="9">
        <v>37985922.009999998</v>
      </c>
      <c r="C18" s="9">
        <v>51067943.450000003</v>
      </c>
      <c r="D18" s="4"/>
    </row>
    <row r="19" spans="1:16" x14ac:dyDescent="0.15">
      <c r="A19" s="4" t="s">
        <v>19</v>
      </c>
      <c r="B19" s="9">
        <v>51619.9</v>
      </c>
      <c r="C19" s="9">
        <v>520.1</v>
      </c>
      <c r="D19" s="4"/>
    </row>
    <row r="20" spans="1:16" x14ac:dyDescent="0.15">
      <c r="A20" s="4" t="s">
        <v>20</v>
      </c>
      <c r="B20" s="9">
        <v>71559395.090000004</v>
      </c>
      <c r="C20" s="9">
        <v>78195562.730000004</v>
      </c>
      <c r="D20" s="4"/>
    </row>
    <row r="21" spans="1:16" x14ac:dyDescent="0.15">
      <c r="A21" s="4" t="s">
        <v>21</v>
      </c>
      <c r="B21" s="9">
        <v>5579009.9299999997</v>
      </c>
      <c r="C21" s="9">
        <v>5631932.3399999999</v>
      </c>
      <c r="D21" s="4"/>
    </row>
    <row r="22" spans="1:16" s="15" customFormat="1" x14ac:dyDescent="0.15">
      <c r="A22" s="12" t="s">
        <v>22</v>
      </c>
      <c r="B22" s="14">
        <f>[1]收入费用总表!$C$14</f>
        <v>64125939.799999997</v>
      </c>
      <c r="C22" s="14">
        <f>[2]收入费用总表!$C$14</f>
        <v>8288777.0800000001</v>
      </c>
      <c r="D22" s="12"/>
      <c r="E22"/>
      <c r="F22"/>
      <c r="G22"/>
      <c r="H22"/>
      <c r="I22"/>
      <c r="J22"/>
      <c r="K22"/>
      <c r="L22"/>
      <c r="M22"/>
      <c r="N22"/>
      <c r="O22"/>
      <c r="P22"/>
    </row>
    <row r="23" spans="1:16" s="15" customFormat="1" x14ac:dyDescent="0.15">
      <c r="A23" s="12" t="s">
        <v>23</v>
      </c>
      <c r="B23" s="14">
        <v>51082567.039999992</v>
      </c>
      <c r="C23" s="14">
        <v>-6264784.6800000519</v>
      </c>
      <c r="D23" s="12"/>
      <c r="E23"/>
      <c r="F23"/>
      <c r="G23"/>
      <c r="H23"/>
      <c r="I23"/>
      <c r="J23"/>
      <c r="K23"/>
      <c r="L23"/>
      <c r="M23"/>
      <c r="N23"/>
      <c r="O23"/>
      <c r="P23"/>
    </row>
    <row r="24" spans="1:16" ht="18.75" customHeight="1" x14ac:dyDescent="0.15">
      <c r="A24" s="3" t="s">
        <v>24</v>
      </c>
      <c r="B24" s="4"/>
      <c r="C24" s="4"/>
      <c r="D24" s="4"/>
    </row>
    <row r="25" spans="1:16" ht="18.75" customHeight="1" x14ac:dyDescent="0.15">
      <c r="A25" s="4" t="s">
        <v>25</v>
      </c>
      <c r="B25" s="4">
        <v>278.16000000000003</v>
      </c>
      <c r="C25" s="4">
        <v>274.89999999999998</v>
      </c>
      <c r="D25" s="4"/>
    </row>
    <row r="26" spans="1:16" ht="18.75" customHeight="1" x14ac:dyDescent="0.15">
      <c r="A26" s="4" t="s">
        <v>26</v>
      </c>
      <c r="B26" s="4">
        <v>9512</v>
      </c>
      <c r="C26" s="4">
        <v>8654</v>
      </c>
      <c r="D26" s="4"/>
    </row>
    <row r="27" spans="1:16" ht="18.75" customHeight="1" x14ac:dyDescent="0.15">
      <c r="A27" s="5" t="s">
        <v>27</v>
      </c>
      <c r="B27" s="4"/>
      <c r="C27" s="4"/>
      <c r="D27" s="4"/>
    </row>
    <row r="28" spans="1:16" ht="18.75" customHeight="1" x14ac:dyDescent="0.15">
      <c r="A28" s="6" t="s">
        <v>28</v>
      </c>
      <c r="B28" s="4"/>
      <c r="C28" s="4"/>
      <c r="D28" s="4"/>
    </row>
    <row r="29" spans="1:16" ht="27" x14ac:dyDescent="0.15">
      <c r="A29" s="10" t="s">
        <v>87</v>
      </c>
      <c r="B29" s="7">
        <v>1.0949</v>
      </c>
      <c r="C29" s="7">
        <v>0.99109999999999998</v>
      </c>
      <c r="D29" s="6" t="s">
        <v>29</v>
      </c>
    </row>
    <row r="30" spans="1:16" ht="27" x14ac:dyDescent="0.15">
      <c r="A30" s="6" t="s">
        <v>30</v>
      </c>
      <c r="B30" s="7">
        <v>1.0299</v>
      </c>
      <c r="C30" s="7">
        <v>0.99660000000000004</v>
      </c>
      <c r="D30" s="6" t="s">
        <v>31</v>
      </c>
    </row>
    <row r="31" spans="1:16" ht="27" x14ac:dyDescent="0.15">
      <c r="A31" s="6" t="s">
        <v>32</v>
      </c>
      <c r="B31" s="7">
        <v>0.98651920555771977</v>
      </c>
      <c r="C31" s="7">
        <v>1</v>
      </c>
      <c r="D31" s="6" t="s">
        <v>33</v>
      </c>
    </row>
    <row r="32" spans="1:16" ht="27" x14ac:dyDescent="0.15">
      <c r="A32" s="6" t="s">
        <v>34</v>
      </c>
      <c r="B32" s="7">
        <v>6.4999999999999997E-3</v>
      </c>
      <c r="C32" s="7">
        <v>-8.8999999999999999E-3</v>
      </c>
      <c r="D32" s="6" t="s">
        <v>35</v>
      </c>
    </row>
    <row r="33" spans="1:4" ht="23.25" customHeight="1" x14ac:dyDescent="0.15">
      <c r="A33" s="6" t="s">
        <v>36</v>
      </c>
      <c r="B33" s="7">
        <v>0.49869999999999998</v>
      </c>
      <c r="C33" s="7">
        <v>0.50209999999999999</v>
      </c>
      <c r="D33" s="6" t="s">
        <v>37</v>
      </c>
    </row>
    <row r="34" spans="1:4" ht="40.5" x14ac:dyDescent="0.15">
      <c r="A34" s="6" t="s">
        <v>38</v>
      </c>
      <c r="B34" s="7">
        <v>0.14280000000000001</v>
      </c>
      <c r="C34" s="7">
        <v>1.17E-2</v>
      </c>
      <c r="D34" s="6" t="s">
        <v>39</v>
      </c>
    </row>
    <row r="35" spans="1:4" ht="21" customHeight="1" x14ac:dyDescent="0.15">
      <c r="A35" s="6" t="s">
        <v>40</v>
      </c>
      <c r="B35" s="7">
        <v>0.28179999999999999</v>
      </c>
      <c r="C35" s="7">
        <v>0.2782</v>
      </c>
      <c r="D35" s="6" t="s">
        <v>41</v>
      </c>
    </row>
    <row r="36" spans="1:4" ht="21" customHeight="1" x14ac:dyDescent="0.15">
      <c r="A36" s="6" t="s">
        <v>42</v>
      </c>
      <c r="B36" s="7">
        <v>0.1681</v>
      </c>
      <c r="C36" s="7">
        <v>0.17599999999999999</v>
      </c>
      <c r="D36" s="6" t="s">
        <v>43</v>
      </c>
    </row>
    <row r="37" spans="1:4" ht="21" customHeight="1" x14ac:dyDescent="0.15">
      <c r="A37" s="6" t="s">
        <v>44</v>
      </c>
      <c r="B37" s="7">
        <v>0.155</v>
      </c>
      <c r="C37" s="7">
        <v>0.15870000000000001</v>
      </c>
      <c r="D37" s="6" t="s">
        <v>45</v>
      </c>
    </row>
    <row r="38" spans="1:4" ht="27" x14ac:dyDescent="0.15">
      <c r="A38" s="6" t="s">
        <v>46</v>
      </c>
      <c r="B38" s="7">
        <v>0.26250000000000001</v>
      </c>
      <c r="C38" s="7">
        <v>0.25950000000000001</v>
      </c>
      <c r="D38" s="6" t="s">
        <v>47</v>
      </c>
    </row>
    <row r="39" spans="1:4" ht="27" x14ac:dyDescent="0.15">
      <c r="A39" s="6" t="s">
        <v>48</v>
      </c>
      <c r="B39" s="7">
        <v>2.3513000000000002</v>
      </c>
      <c r="C39" s="7">
        <v>2.0253000000000001</v>
      </c>
      <c r="D39" s="6" t="s">
        <v>49</v>
      </c>
    </row>
    <row r="40" spans="1:4" ht="27" x14ac:dyDescent="0.15">
      <c r="A40" s="6" t="s">
        <v>50</v>
      </c>
      <c r="B40" s="11">
        <v>1.1999999999999999E-3</v>
      </c>
      <c r="C40" s="11">
        <v>1.1999999999999999E-3</v>
      </c>
      <c r="D40" s="6" t="s">
        <v>51</v>
      </c>
    </row>
    <row r="41" spans="1:4" ht="22.5" customHeight="1" x14ac:dyDescent="0.15">
      <c r="A41" s="6" t="s">
        <v>52</v>
      </c>
      <c r="B41" s="7">
        <v>0.8609</v>
      </c>
      <c r="C41" s="7">
        <v>0.91930000000000001</v>
      </c>
      <c r="D41" s="6" t="s">
        <v>53</v>
      </c>
    </row>
    <row r="42" spans="1:4" ht="22.5" customHeight="1" x14ac:dyDescent="0.15">
      <c r="A42" s="6" t="s">
        <v>54</v>
      </c>
      <c r="B42" s="11"/>
      <c r="C42" s="12"/>
      <c r="D42" s="6"/>
    </row>
    <row r="43" spans="1:4" ht="22.5" customHeight="1" x14ac:dyDescent="0.15">
      <c r="A43" s="6" t="s">
        <v>55</v>
      </c>
      <c r="B43" s="12">
        <v>282.39999999999998</v>
      </c>
      <c r="C43" s="12">
        <v>278.08999999999997</v>
      </c>
      <c r="D43" s="6" t="s">
        <v>56</v>
      </c>
    </row>
    <row r="44" spans="1:4" ht="22.5" customHeight="1" x14ac:dyDescent="0.15">
      <c r="A44" s="6" t="s">
        <v>57</v>
      </c>
      <c r="B44" s="12">
        <v>236.42</v>
      </c>
      <c r="C44" s="12">
        <v>239.66</v>
      </c>
      <c r="D44" s="6" t="s">
        <v>58</v>
      </c>
    </row>
    <row r="45" spans="1:4" ht="27" x14ac:dyDescent="0.15">
      <c r="A45" s="6" t="s">
        <v>59</v>
      </c>
      <c r="B45" s="11">
        <f>B44/B43</f>
        <v>0.83718130311614736</v>
      </c>
      <c r="C45" s="11">
        <f>C44/C43</f>
        <v>0.8618073285626956</v>
      </c>
      <c r="D45" s="6" t="s">
        <v>60</v>
      </c>
    </row>
    <row r="46" spans="1:4" ht="21.75" customHeight="1" x14ac:dyDescent="0.15">
      <c r="A46" s="6" t="s">
        <v>61</v>
      </c>
      <c r="B46" s="12"/>
      <c r="C46" s="12"/>
      <c r="D46" s="6"/>
    </row>
    <row r="47" spans="1:4" ht="21" customHeight="1" x14ac:dyDescent="0.15">
      <c r="A47" s="6" t="s">
        <v>62</v>
      </c>
      <c r="B47" s="13">
        <v>9465.9699999999993</v>
      </c>
      <c r="C47" s="13">
        <v>8632.0499999999993</v>
      </c>
      <c r="D47" s="6" t="s">
        <v>63</v>
      </c>
    </row>
    <row r="48" spans="1:4" ht="21" customHeight="1" x14ac:dyDescent="0.15">
      <c r="A48" s="6" t="s">
        <v>64</v>
      </c>
      <c r="B48" s="13">
        <v>9389.7099999999991</v>
      </c>
      <c r="C48" s="13">
        <v>9387.33</v>
      </c>
      <c r="D48" s="6" t="s">
        <v>65</v>
      </c>
    </row>
    <row r="49" spans="1:4" ht="27" x14ac:dyDescent="0.15">
      <c r="A49" s="6" t="s">
        <v>66</v>
      </c>
      <c r="B49" s="11">
        <v>0.9919</v>
      </c>
      <c r="C49" s="11">
        <v>1.0874999999999999</v>
      </c>
      <c r="D49" s="6" t="s">
        <v>67</v>
      </c>
    </row>
    <row r="50" spans="1:4" ht="27" x14ac:dyDescent="0.15">
      <c r="A50" s="6" t="s">
        <v>68</v>
      </c>
      <c r="B50" s="4">
        <v>26.15</v>
      </c>
      <c r="C50" s="4">
        <v>27.48</v>
      </c>
      <c r="D50" s="6" t="s">
        <v>69</v>
      </c>
    </row>
    <row r="51" spans="1:4" ht="27" x14ac:dyDescent="0.15">
      <c r="A51" s="6" t="s">
        <v>70</v>
      </c>
      <c r="B51" s="7">
        <v>8.5599999999999996E-2</v>
      </c>
      <c r="C51" s="7">
        <v>8.6499999999999994E-2</v>
      </c>
      <c r="D51" s="6" t="s">
        <v>71</v>
      </c>
    </row>
    <row r="52" spans="1:4" ht="27" x14ac:dyDescent="0.15">
      <c r="A52" s="6" t="s">
        <v>72</v>
      </c>
      <c r="B52" s="7">
        <v>0.32950000000000002</v>
      </c>
      <c r="C52" s="7">
        <v>0.35649999999999998</v>
      </c>
      <c r="D52" s="6" t="s">
        <v>73</v>
      </c>
    </row>
    <row r="53" spans="1:4" ht="27" x14ac:dyDescent="0.15">
      <c r="A53" s="6" t="s">
        <v>74</v>
      </c>
      <c r="B53" s="7">
        <v>1.1137999999999999</v>
      </c>
      <c r="C53" s="7">
        <v>1.0627</v>
      </c>
      <c r="D53" s="6" t="s">
        <v>75</v>
      </c>
    </row>
    <row r="54" spans="1:4" ht="27" x14ac:dyDescent="0.15">
      <c r="A54" s="6" t="s">
        <v>76</v>
      </c>
      <c r="B54" s="4">
        <v>9.3800000000000008</v>
      </c>
      <c r="C54" s="4">
        <v>9.06</v>
      </c>
      <c r="D54" s="6" t="s">
        <v>77</v>
      </c>
    </row>
    <row r="55" spans="1:4" ht="27" x14ac:dyDescent="0.15">
      <c r="A55" s="6" t="s">
        <v>78</v>
      </c>
      <c r="B55" s="4">
        <v>2164</v>
      </c>
      <c r="C55" s="4">
        <v>2067</v>
      </c>
      <c r="D55" s="6" t="s">
        <v>79</v>
      </c>
    </row>
    <row r="56" spans="1:4" ht="27" x14ac:dyDescent="0.15">
      <c r="A56" s="6" t="s">
        <v>80</v>
      </c>
      <c r="B56" s="4">
        <v>136</v>
      </c>
      <c r="C56" s="4">
        <v>120</v>
      </c>
      <c r="D56" s="6" t="s">
        <v>81</v>
      </c>
    </row>
    <row r="57" spans="1:4" ht="27" x14ac:dyDescent="0.15">
      <c r="A57" s="17" t="s">
        <v>82</v>
      </c>
      <c r="B57" s="18"/>
      <c r="C57" s="18"/>
      <c r="D57" s="17" t="s">
        <v>83</v>
      </c>
    </row>
    <row r="58" spans="1:4" ht="16.5" customHeight="1" x14ac:dyDescent="0.15">
      <c r="A58" s="17" t="s">
        <v>91</v>
      </c>
      <c r="B58" s="12">
        <v>87</v>
      </c>
      <c r="C58" s="12">
        <v>91</v>
      </c>
      <c r="D58" s="6"/>
    </row>
    <row r="59" spans="1:4" ht="24" customHeight="1" x14ac:dyDescent="0.15">
      <c r="A59" s="6" t="s">
        <v>84</v>
      </c>
      <c r="B59" s="4"/>
      <c r="C59" s="4"/>
      <c r="D59" s="6"/>
    </row>
    <row r="60" spans="1:4" ht="24" customHeight="1" x14ac:dyDescent="0.15">
      <c r="A60" s="6" t="s">
        <v>88</v>
      </c>
      <c r="B60" s="4">
        <v>9734.34</v>
      </c>
      <c r="C60" s="4">
        <v>9311.07</v>
      </c>
      <c r="D60" s="6"/>
    </row>
    <row r="61" spans="1:4" ht="24" customHeight="1" x14ac:dyDescent="0.15">
      <c r="A61" s="16" t="s">
        <v>89</v>
      </c>
      <c r="B61" s="4">
        <v>3885.35</v>
      </c>
      <c r="C61" s="4">
        <v>3875.98</v>
      </c>
      <c r="D61" s="4"/>
    </row>
    <row r="62" spans="1:4" ht="24" customHeight="1" x14ac:dyDescent="0.15">
      <c r="A62" s="4" t="s">
        <v>90</v>
      </c>
      <c r="B62" s="4">
        <v>7405.49</v>
      </c>
      <c r="C62" s="4">
        <v>7150.48</v>
      </c>
      <c r="D62" s="4"/>
    </row>
    <row r="63" spans="1:4" ht="16.5" customHeight="1" x14ac:dyDescent="0.15"/>
  </sheetData>
  <mergeCells count="1">
    <mergeCell ref="A1:D1"/>
  </mergeCells>
  <phoneticPr fontId="3" type="noConversion"/>
  <pageMargins left="0.70866141732283472" right="0.70866141732283472" top="0.49" bottom="0.5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2018-04-02T07:16:29Z</cp:lastPrinted>
  <dcterms:created xsi:type="dcterms:W3CDTF">2018-03-15T02:02:00Z</dcterms:created>
  <dcterms:modified xsi:type="dcterms:W3CDTF">2018-04-02T07:56:03Z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